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<sst xmlns="http://schemas.openxmlformats.org/spreadsheetml/2006/main" count="176" uniqueCount="168">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</sst>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" sqref="A1:IV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434027736786</v>
      </c>
      <c r="C7" s="22">
        <f>C8+C11+C15+C26+C29+C37</f>
        <v>416436048027</v>
      </c>
    </row>
    <row r="8" spans="1:3" ht="12">
      <c r="A8" s="2" t="s">
        <v>3</v>
      </c>
      <c r="B8" s="19">
        <f>B9+B10</f>
        <v>5754388022</v>
      </c>
      <c r="C8" s="19">
        <f>C9+C10</f>
        <v>11670683508</v>
      </c>
    </row>
    <row r="9" spans="1:3" ht="12">
      <c r="A9" s="3" t="s">
        <v>4</v>
      </c>
      <c r="B9" s="20">
        <v>5754388022</v>
      </c>
      <c r="C9" s="20">
        <v>11670683508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253500000000</v>
      </c>
      <c r="C11" s="19">
        <f>C12+C13+C14</f>
        <v>220500000000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253500000000</v>
      </c>
      <c r="C14" s="20">
        <v>220500000000</v>
      </c>
    </row>
    <row r="15" spans="1:3" ht="12">
      <c r="A15" s="4" t="s">
        <v>7</v>
      </c>
      <c r="B15" s="19">
        <f>B16+B19+B20+B21+B22+B23+B24+B25</f>
        <v>104412635694</v>
      </c>
      <c r="C15" s="19">
        <f>C16+C19+C20+C21+C22+C23+C24+C25</f>
        <v>89481313333</v>
      </c>
    </row>
    <row r="16" spans="1:3" ht="12">
      <c r="A16" s="5" t="s">
        <v>8</v>
      </c>
      <c r="B16" s="20">
        <v>30989197939</v>
      </c>
      <c r="C16" s="20">
        <v>40278570552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9229975532</v>
      </c>
      <c r="C19" s="20">
        <v>4349385062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66543278330</v>
      </c>
      <c r="C23" s="20">
        <v>45383536300</v>
      </c>
    </row>
    <row r="24" spans="1:3" ht="12">
      <c r="A24" s="6" t="s">
        <v>54</v>
      </c>
      <c r="B24" s="20">
        <v>-2349816107</v>
      </c>
      <c r="C24" s="20">
        <v>-530178581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65617962622</v>
      </c>
      <c r="C26" s="19">
        <f>C27+C28</f>
        <v>91157343035</v>
      </c>
    </row>
    <row r="27" spans="1:3" ht="12">
      <c r="A27" s="6" t="s">
        <v>56</v>
      </c>
      <c r="B27" s="20">
        <v>65652192869</v>
      </c>
      <c r="C27" s="20">
        <v>91157343035</v>
      </c>
    </row>
    <row r="28" spans="1:3" ht="12">
      <c r="A28" s="6" t="s">
        <v>57</v>
      </c>
      <c r="B28" s="20">
        <v>-34230247</v>
      </c>
      <c r="C28" s="20"/>
    </row>
    <row r="29" spans="1:3" ht="12">
      <c r="A29" s="4" t="s">
        <v>13</v>
      </c>
      <c r="B29" s="19">
        <f>B30+B33+B34+B35+B36</f>
        <v>4742750448</v>
      </c>
      <c r="C29" s="19">
        <f>C30+C33+C34+C35+C36</f>
        <v>3626708151</v>
      </c>
    </row>
    <row r="30" spans="1:3" s="21" customFormat="1" ht="12">
      <c r="A30" s="5" t="s">
        <v>14</v>
      </c>
      <c r="B30" s="20">
        <v>4742750448</v>
      </c>
      <c r="C30" s="20">
        <v>3253234870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/>
    </row>
    <row r="34" spans="1:3" ht="12">
      <c r="A34" s="5" t="s">
        <v>18</v>
      </c>
      <c r="B34" s="20"/>
      <c r="C34" s="20">
        <v>373473281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214642291357</v>
      </c>
      <c r="C40" s="19">
        <f>C41+C51+C61+C64+C67+C73</f>
        <v>166177581818</v>
      </c>
    </row>
    <row r="41" spans="1:3" ht="12">
      <c r="A41" s="2" t="s">
        <v>22</v>
      </c>
      <c r="B41" s="19">
        <f>B42+B43+B44+B45+B46+B47+B50</f>
        <v>6820758491</v>
      </c>
      <c r="C41" s="19">
        <f>C42+C43+C44+C45+C46+C47+C50</f>
        <v>1812146841</v>
      </c>
    </row>
    <row r="42" spans="1:3" ht="12">
      <c r="A42" s="3" t="s">
        <v>23</v>
      </c>
      <c r="B42" s="20">
        <v>4630214000</v>
      </c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2190544491</v>
      </c>
      <c r="C47" s="20">
        <v>1812146841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170772224354</v>
      </c>
      <c r="C51" s="19">
        <f>C52+C55+C58</f>
        <v>156589400364</v>
      </c>
    </row>
    <row r="52" spans="1:3" ht="12">
      <c r="A52" s="7" t="s">
        <v>26</v>
      </c>
      <c r="B52" s="19">
        <f>B53+B54</f>
        <v>144235261865</v>
      </c>
      <c r="C52" s="19">
        <f>C53+C54</f>
        <v>152920289396</v>
      </c>
    </row>
    <row r="53" spans="1:3" ht="12.75">
      <c r="A53" s="13" t="s">
        <v>29</v>
      </c>
      <c r="B53" s="20">
        <v>324478645573</v>
      </c>
      <c r="C53" s="20">
        <v>321234181343</v>
      </c>
    </row>
    <row r="54" spans="1:3" ht="12.75">
      <c r="A54" s="13" t="s">
        <v>68</v>
      </c>
      <c r="B54" s="20">
        <v>-180243383708</v>
      </c>
      <c r="C54" s="20">
        <v>-168313891947</v>
      </c>
    </row>
    <row r="55" spans="1:3" ht="12.75">
      <c r="A55" s="14" t="s">
        <v>133</v>
      </c>
      <c r="B55" s="19">
        <f>B56+B57</f>
        <v>22898352089</v>
      </c>
      <c r="C55" s="19">
        <f>C56+C57</f>
        <v>0</v>
      </c>
    </row>
    <row r="56" spans="1:3" ht="12.75">
      <c r="A56" s="13" t="s">
        <v>29</v>
      </c>
      <c r="B56" s="20">
        <v>25959244055</v>
      </c>
      <c r="C56" s="20"/>
    </row>
    <row r="57" spans="1:3" ht="12.75">
      <c r="A57" s="13" t="s">
        <v>69</v>
      </c>
      <c r="B57" s="20">
        <v>-3060891966</v>
      </c>
      <c r="C57" s="20"/>
    </row>
    <row r="58" spans="1:3" ht="12.75">
      <c r="A58" s="14" t="s">
        <v>134</v>
      </c>
      <c r="B58" s="19">
        <f>B59+B60</f>
        <v>3638610400</v>
      </c>
      <c r="C58" s="19">
        <f>C59+C60</f>
        <v>3669110968</v>
      </c>
    </row>
    <row r="59" spans="1:3" ht="12.75">
      <c r="A59" s="13" t="s">
        <v>29</v>
      </c>
      <c r="B59" s="20">
        <v>6029344330</v>
      </c>
      <c r="C59" s="20">
        <v>6029344330</v>
      </c>
    </row>
    <row r="60" spans="1:3" ht="12.75">
      <c r="A60" s="13" t="s">
        <v>70</v>
      </c>
      <c r="B60" s="20">
        <v>-2390733930</v>
      </c>
      <c r="C60" s="20">
        <v>-2360233362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840803337</v>
      </c>
      <c r="C64" s="19">
        <f>C65+C66</f>
        <v>411306325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840803337</v>
      </c>
      <c r="C66" s="20">
        <v>411306325</v>
      </c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2000000000</v>
      </c>
      <c r="C69" s="20">
        <v>2000000000</v>
      </c>
    </row>
    <row r="70" spans="1:3" ht="12">
      <c r="A70" s="6" t="s">
        <v>76</v>
      </c>
      <c r="B70" s="20">
        <v>1192413670</v>
      </c>
      <c r="C70" s="20">
        <v>1192413670</v>
      </c>
    </row>
    <row r="71" spans="1:3" ht="12">
      <c r="A71" s="6" t="s">
        <v>28</v>
      </c>
      <c r="B71" s="20">
        <v>-3192413670</v>
      </c>
      <c r="C71" s="20">
        <v>-3192413670</v>
      </c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36208505175</v>
      </c>
      <c r="C73" s="19">
        <f>C74+C75+C76+C77</f>
        <v>7364728288</v>
      </c>
    </row>
    <row r="74" spans="1:3" ht="12">
      <c r="A74" s="6" t="s">
        <v>78</v>
      </c>
      <c r="B74" s="20">
        <v>35687224477</v>
      </c>
      <c r="C74" s="20">
        <v>7035372301</v>
      </c>
    </row>
    <row r="75" spans="1:3" ht="12">
      <c r="A75" s="6" t="s">
        <v>79</v>
      </c>
      <c r="B75" s="20">
        <v>521280698</v>
      </c>
      <c r="C75" s="20">
        <v>329355987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648670028143</v>
      </c>
      <c r="C79" s="19">
        <f>C7+C40</f>
        <v>582613629845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229854421394</v>
      </c>
      <c r="C81" s="19">
        <f>C82+C104</f>
        <v>183413528591</v>
      </c>
    </row>
    <row r="82" spans="1:3" ht="12">
      <c r="A82" s="4" t="s">
        <v>34</v>
      </c>
      <c r="B82" s="19">
        <f>B83+B86+B87+B88+B89+B90+B91+B92+B93+B95+B96+B97+B98+B99+B100</f>
        <v>128787808218</v>
      </c>
      <c r="C82" s="19">
        <f>C83+C86+C87+C88+C89+C90+C91+C92+C93+C95+C96+C97+C98+C99+C100</f>
        <v>139926732462</v>
      </c>
    </row>
    <row r="83" spans="1:3" s="21" customFormat="1" ht="12">
      <c r="A83" s="5" t="s">
        <v>88</v>
      </c>
      <c r="B83" s="20">
        <v>10366788491</v>
      </c>
      <c r="C83" s="20">
        <v>12680232510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29937470324</v>
      </c>
      <c r="C86" s="20">
        <v>29487148036</v>
      </c>
    </row>
    <row r="87" spans="1:3" ht="12">
      <c r="A87" s="6" t="s">
        <v>85</v>
      </c>
      <c r="B87" s="20">
        <v>17529413757</v>
      </c>
      <c r="C87" s="20">
        <v>21026502271</v>
      </c>
    </row>
    <row r="88" spans="1:3" ht="12">
      <c r="A88" s="6" t="s">
        <v>86</v>
      </c>
      <c r="B88" s="20">
        <v>36986911735</v>
      </c>
      <c r="C88" s="20">
        <v>40194531128</v>
      </c>
    </row>
    <row r="89" spans="1:3" ht="12">
      <c r="A89" s="6" t="s">
        <v>87</v>
      </c>
      <c r="B89" s="20">
        <v>564967150</v>
      </c>
      <c r="C89" s="20">
        <v>5394053174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9526480537</v>
      </c>
      <c r="C93" s="20">
        <v>14370420600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>
        <v>21432539099</v>
      </c>
      <c r="C95" s="20">
        <v>15238656979</v>
      </c>
    </row>
    <row r="96" spans="1:3" ht="12">
      <c r="A96" s="6" t="s">
        <v>95</v>
      </c>
      <c r="B96" s="20">
        <v>260028850</v>
      </c>
      <c r="C96" s="20">
        <v>694498070</v>
      </c>
    </row>
    <row r="97" spans="1:3" ht="12">
      <c r="A97" s="6" t="s">
        <v>96</v>
      </c>
      <c r="B97" s="20">
        <v>2183208275</v>
      </c>
      <c r="C97" s="20">
        <v>840689694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101066613176</v>
      </c>
      <c r="C104" s="19">
        <f>SUM(C105:C117)</f>
        <v>43486796129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>
        <v>40107369121</v>
      </c>
      <c r="C110" s="20">
        <v>40895436823</v>
      </c>
    </row>
    <row r="111" spans="1:3" ht="12">
      <c r="A111" s="6" t="s">
        <v>37</v>
      </c>
      <c r="B111" s="20"/>
      <c r="C111" s="20">
        <v>2591359306</v>
      </c>
    </row>
    <row r="112" spans="1:3" ht="12">
      <c r="A112" s="9" t="s">
        <v>107</v>
      </c>
      <c r="B112" s="20">
        <v>60959244055</v>
      </c>
      <c r="C112" s="20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418815606749</v>
      </c>
      <c r="C118" s="19">
        <f>C119</f>
        <v>399200101254</v>
      </c>
    </row>
    <row r="119" spans="1:3" ht="12">
      <c r="A119" s="7" t="s">
        <v>39</v>
      </c>
      <c r="B119" s="19">
        <f>B120+B123+B124+B125+B126+B127+B128+B129+B130+B131+B132+B135+B136</f>
        <v>418815606749</v>
      </c>
      <c r="C119" s="19">
        <f>C120+C123+C124+C125+C126+C127+C128+C129+C130+C131+C132+C135+C136</f>
        <v>399200101254</v>
      </c>
    </row>
    <row r="120" spans="1:3" ht="12">
      <c r="A120" s="7" t="s">
        <v>40</v>
      </c>
      <c r="B120" s="19">
        <f>B121+B122</f>
        <v>386000000000</v>
      </c>
      <c r="C120" s="19">
        <f>C121+C122</f>
        <v>386000000000</v>
      </c>
    </row>
    <row r="121" spans="1:3" ht="12">
      <c r="A121" s="16" t="s">
        <v>114</v>
      </c>
      <c r="B121" s="20">
        <v>386000000000</v>
      </c>
      <c r="C121" s="20">
        <v>386000000000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>
        <v>232661029</v>
      </c>
      <c r="C127" s="20">
        <v>232661029</v>
      </c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8082033926</v>
      </c>
      <c r="C129" s="20">
        <v>2314276684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12210614716</v>
      </c>
      <c r="C132" s="19">
        <f>C133+C134</f>
        <v>-2562038973</v>
      </c>
    </row>
    <row r="133" spans="1:3" ht="12">
      <c r="A133" s="16" t="s">
        <v>123</v>
      </c>
      <c r="B133" s="20">
        <v>-3177770071</v>
      </c>
      <c r="C133" s="20">
        <v>852493054</v>
      </c>
    </row>
    <row r="134" spans="1:3" ht="12">
      <c r="A134" s="16" t="s">
        <v>124</v>
      </c>
      <c r="B134" s="20">
        <v>15388384787</v>
      </c>
      <c r="C134" s="20">
        <v>-3414532027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12290297078</v>
      </c>
      <c r="C136" s="20">
        <v>13215202514</v>
      </c>
    </row>
    <row r="137" spans="1:3" ht="12">
      <c r="A137" s="25" t="s">
        <v>164</v>
      </c>
      <c r="B137" s="19">
        <f>B138+B139</f>
        <v>0</v>
      </c>
      <c r="C137" s="19">
        <f>C138+C139</f>
        <v>0</v>
      </c>
    </row>
    <row r="138" spans="1:3" ht="12">
      <c r="A138" s="26" t="s">
        <v>165</v>
      </c>
      <c r="B138" s="20"/>
      <c r="C138" s="20"/>
    </row>
    <row r="139" spans="1:3" ht="12">
      <c r="A139" s="26" t="s">
        <v>166</v>
      </c>
      <c r="B139" s="20"/>
      <c r="C139" s="20"/>
    </row>
    <row r="140" spans="1:3" ht="12">
      <c r="A140" s="2" t="s">
        <v>43</v>
      </c>
      <c r="B140" s="19">
        <f>B81+B118+B137</f>
        <v>648670028143</v>
      </c>
      <c r="C140" s="19">
        <f>C81+C118+C137</f>
        <v>582613629845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3" t="s">
        <v>161</v>
      </c>
      <c r="B148" s="23"/>
      <c r="C148" s="23"/>
    </row>
    <row r="149" ht="12">
      <c r="A149" s="3"/>
    </row>
    <row r="150" spans="1:3" ht="12">
      <c r="A150" s="1" t="s">
        <v>137</v>
      </c>
      <c r="B150" s="24" t="s">
        <v>162</v>
      </c>
      <c r="C150" s="24" t="s">
        <v>163</v>
      </c>
    </row>
    <row r="151" spans="1:3" ht="12">
      <c r="A151" s="3" t="s">
        <v>138</v>
      </c>
      <c r="B151" s="20">
        <v>264212528689</v>
      </c>
      <c r="C151" s="20">
        <v>218849945786</v>
      </c>
    </row>
    <row r="152" spans="1:3" ht="12">
      <c r="A152" s="3" t="s">
        <v>139</v>
      </c>
      <c r="B152" s="20">
        <v>68086364</v>
      </c>
      <c r="C152" s="20">
        <v>306127595</v>
      </c>
    </row>
    <row r="153" spans="1:3" ht="12">
      <c r="A153" s="2" t="s">
        <v>140</v>
      </c>
      <c r="B153" s="19">
        <f>B151-B152</f>
        <v>264144442325</v>
      </c>
      <c r="C153" s="19">
        <f>C151-C152</f>
        <v>218543818191</v>
      </c>
    </row>
    <row r="154" spans="1:3" ht="12">
      <c r="A154" s="3" t="s">
        <v>141</v>
      </c>
      <c r="B154" s="20">
        <v>188320494092</v>
      </c>
      <c r="C154" s="20">
        <v>156267033749</v>
      </c>
    </row>
    <row r="155" spans="1:3" ht="12">
      <c r="A155" s="2" t="s">
        <v>142</v>
      </c>
      <c r="B155" s="19">
        <f>B153-B154</f>
        <v>75823948233</v>
      </c>
      <c r="C155" s="19">
        <f>C153-C154</f>
        <v>62276784442</v>
      </c>
    </row>
    <row r="156" spans="1:3" ht="12">
      <c r="A156" s="3" t="s">
        <v>143</v>
      </c>
      <c r="B156" s="20">
        <v>8096641724</v>
      </c>
      <c r="C156" s="20">
        <v>3864635637</v>
      </c>
    </row>
    <row r="157" spans="1:3" ht="12">
      <c r="A157" s="3" t="s">
        <v>144</v>
      </c>
      <c r="B157" s="20">
        <v>1944922264</v>
      </c>
      <c r="C157" s="20">
        <v>-628251455</v>
      </c>
    </row>
    <row r="158" spans="1:3" ht="12">
      <c r="A158" s="3" t="s">
        <v>145</v>
      </c>
      <c r="B158" s="20">
        <v>1944922264</v>
      </c>
      <c r="C158" s="20">
        <v>175810561</v>
      </c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24921082905</v>
      </c>
      <c r="C160" s="20">
        <v>23235575247</v>
      </c>
    </row>
    <row r="161" spans="1:3" ht="12">
      <c r="A161" s="3" t="s">
        <v>148</v>
      </c>
      <c r="B161" s="20">
        <v>27053953923</v>
      </c>
      <c r="C161" s="20">
        <v>29571194307</v>
      </c>
    </row>
    <row r="162" spans="1:3" ht="12">
      <c r="A162" s="2" t="s">
        <v>149</v>
      </c>
      <c r="B162" s="19">
        <f>B155+B156-B157+B159-B160-B161</f>
        <v>30000630865</v>
      </c>
      <c r="C162" s="19">
        <f>C155+C156-C157+C159-C160-C161</f>
        <v>13962901980</v>
      </c>
    </row>
    <row r="163" spans="1:3" ht="12">
      <c r="A163" s="3" t="s">
        <v>150</v>
      </c>
      <c r="B163" s="20">
        <v>3603347347</v>
      </c>
      <c r="C163" s="20">
        <v>5503069282</v>
      </c>
    </row>
    <row r="164" spans="1:3" ht="12">
      <c r="A164" s="3" t="s">
        <v>151</v>
      </c>
      <c r="B164" s="20">
        <v>515410580</v>
      </c>
      <c r="C164" s="20">
        <v>2128344961</v>
      </c>
    </row>
    <row r="165" spans="1:3" ht="12">
      <c r="A165" s="2" t="s">
        <v>152</v>
      </c>
      <c r="B165" s="19">
        <f>B163-B164</f>
        <v>3087936767</v>
      </c>
      <c r="C165" s="19">
        <f>C163-C164</f>
        <v>3374724321</v>
      </c>
    </row>
    <row r="166" spans="1:3" ht="12">
      <c r="A166" s="2" t="s">
        <v>153</v>
      </c>
      <c r="B166" s="19">
        <f>B162+B165</f>
        <v>33088567632</v>
      </c>
      <c r="C166" s="19">
        <f>C162+C165</f>
        <v>17337626301</v>
      </c>
    </row>
    <row r="167" spans="1:3" ht="12">
      <c r="A167" s="3" t="s">
        <v>154</v>
      </c>
      <c r="B167" s="20">
        <v>7652995607</v>
      </c>
      <c r="C167" s="20">
        <v>4870123199</v>
      </c>
    </row>
    <row r="168" spans="1:3" ht="12">
      <c r="A168" s="3" t="s">
        <v>155</v>
      </c>
      <c r="B168" s="20">
        <v>-191924711</v>
      </c>
      <c r="C168" s="20">
        <v>-395993464</v>
      </c>
    </row>
    <row r="169" spans="1:3" ht="12">
      <c r="A169" s="2" t="s">
        <v>156</v>
      </c>
      <c r="B169" s="19">
        <f>B166-B167-B168</f>
        <v>25627496736</v>
      </c>
      <c r="C169" s="19">
        <f>C166-C167-C168</f>
        <v>12863496566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>
        <v>518</v>
      </c>
      <c r="C172" s="20"/>
    </row>
    <row r="173" spans="1:3" ht="12">
      <c r="A173" s="3" t="s">
        <v>160</v>
      </c>
      <c r="B173" s="20"/>
      <c r="C173" s="20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2017-09-27T03:06:12Z</dcterms:created>
  <dcterms:modified xsi:type="dcterms:W3CDTF">2017-09-27T03:37:36Z</dcterms:modified>
  <cp:category/>
  <cp:version/>
  <cp:contentType/>
  <cp:contentStatus/>
</cp:coreProperties>
</file>